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40" yWindow="1040" windowWidth="23740" windowHeight="15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" i="1"/>
  <c r="B16"/>
  <c r="B26"/>
  <c r="D26"/>
  <c r="D5"/>
  <c r="B19"/>
  <c r="B20"/>
  <c r="B27"/>
  <c r="D27"/>
  <c r="D29"/>
  <c r="D10"/>
  <c r="B32"/>
  <c r="D32"/>
  <c r="D33"/>
  <c r="F33"/>
  <c r="E37"/>
  <c r="B29"/>
  <c r="B33"/>
  <c r="B37"/>
  <c r="D37"/>
  <c r="C39"/>
  <c r="D7"/>
  <c r="D11"/>
</calcChain>
</file>

<file path=xl/sharedStrings.xml><?xml version="1.0" encoding="utf-8"?>
<sst xmlns="http://schemas.openxmlformats.org/spreadsheetml/2006/main" count="34" uniqueCount="25">
  <si>
    <t>Current Year</t>
  </si>
  <si>
    <t>Sales</t>
  </si>
  <si>
    <t>COGS</t>
  </si>
  <si>
    <t>Expenses</t>
  </si>
  <si>
    <t>G&amp;A</t>
  </si>
  <si>
    <t>Net Profit</t>
  </si>
  <si>
    <t>Gross Margin</t>
    <phoneticPr fontId="2" type="noConversion"/>
  </si>
  <si>
    <t>Historic Growth Rate</t>
    <phoneticPr fontId="2" type="noConversion"/>
  </si>
  <si>
    <t>Year One</t>
    <phoneticPr fontId="2" type="noConversion"/>
  </si>
  <si>
    <t>Adjustments</t>
    <phoneticPr fontId="2" type="noConversion"/>
  </si>
  <si>
    <t>Bulk Purchasing Power</t>
    <phoneticPr fontId="2" type="noConversion"/>
  </si>
  <si>
    <t>New Technology</t>
    <phoneticPr fontId="2" type="noConversion"/>
  </si>
  <si>
    <t>Synergies</t>
    <phoneticPr fontId="2" type="noConversion"/>
  </si>
  <si>
    <t>increase in Sales</t>
    <phoneticPr fontId="2" type="noConversion"/>
  </si>
  <si>
    <t>Adjusted Year One Income</t>
    <phoneticPr fontId="2" type="noConversion"/>
  </si>
  <si>
    <t>Growth to year 2</t>
    <phoneticPr fontId="2" type="noConversion"/>
  </si>
  <si>
    <t>Discount Rate</t>
    <phoneticPr fontId="2" type="noConversion"/>
  </si>
  <si>
    <t>Year 2</t>
    <phoneticPr fontId="2" type="noConversion"/>
  </si>
  <si>
    <t>Year 1</t>
    <phoneticPr fontId="2" type="noConversion"/>
  </si>
  <si>
    <t>Present Value</t>
    <phoneticPr fontId="2" type="noConversion"/>
  </si>
  <si>
    <t>Year 2</t>
    <phoneticPr fontId="2" type="noConversion"/>
  </si>
  <si>
    <t>Future Years</t>
    <phoneticPr fontId="2" type="noConversion"/>
  </si>
  <si>
    <t>Thereafter</t>
    <phoneticPr fontId="2" type="noConversion"/>
  </si>
  <si>
    <t>Total Present Value</t>
    <phoneticPr fontId="2" type="noConversion"/>
  </si>
  <si>
    <t xml:space="preserve">Growing at 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</si>
</sst>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0"/>
      <name val="Verdana"/>
    </font>
    <font>
      <sz val="10"/>
      <name val="Verdana"/>
    </font>
    <font>
      <sz val="8"/>
      <name val="Verdana"/>
    </font>
    <font>
      <sz val="12"/>
      <name val="Times New Roman"/>
    </font>
    <font>
      <sz val="16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3" fontId="0" fillId="0" borderId="0" xfId="0" applyNumberFormat="1"/>
    <xf numFmtId="3" fontId="3" fillId="0" borderId="0" xfId="0" applyNumberFormat="1" applyFont="1"/>
    <xf numFmtId="0" fontId="0" fillId="0" borderId="0" xfId="0" applyAlignment="1">
      <alignment wrapText="1"/>
    </xf>
    <xf numFmtId="9" fontId="0" fillId="0" borderId="0" xfId="0" applyNumberFormat="1"/>
    <xf numFmtId="3" fontId="3" fillId="0" borderId="2" xfId="0" applyNumberFormat="1" applyFont="1" applyBorder="1"/>
    <xf numFmtId="3" fontId="0" fillId="0" borderId="2" xfId="0" applyNumberFormat="1" applyBorder="1"/>
    <xf numFmtId="3" fontId="3" fillId="0" borderId="1" xfId="0" applyNumberFormat="1" applyFont="1" applyBorder="1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9"/>
  <sheetViews>
    <sheetView tabSelected="1" view="pageLayout" workbookViewId="0">
      <selection activeCell="F6" sqref="F6"/>
    </sheetView>
  </sheetViews>
  <sheetFormatPr baseColWidth="10" defaultRowHeight="13"/>
  <cols>
    <col min="2" max="2" width="12.140625" bestFit="1" customWidth="1"/>
    <col min="4" max="4" width="13.140625" style="10" bestFit="1" customWidth="1"/>
    <col min="5" max="5" width="12.140625" style="13" bestFit="1" customWidth="1"/>
  </cols>
  <sheetData>
    <row r="1" spans="1:4" ht="15">
      <c r="A1" s="1"/>
    </row>
    <row r="2" spans="1:4" ht="37" customHeight="1">
      <c r="B2" s="1" t="s">
        <v>0</v>
      </c>
      <c r="C2" s="5" t="s">
        <v>7</v>
      </c>
      <c r="D2" s="10" t="s">
        <v>8</v>
      </c>
    </row>
    <row r="3" spans="1:4" ht="18">
      <c r="A3" s="2"/>
    </row>
    <row r="4" spans="1:4" ht="15">
      <c r="A4" s="1" t="s">
        <v>1</v>
      </c>
      <c r="B4" s="4">
        <v>10000000</v>
      </c>
      <c r="C4" s="6">
        <v>0.1</v>
      </c>
      <c r="D4" s="10">
        <f>B4*(1+C4)</f>
        <v>11000000</v>
      </c>
    </row>
    <row r="5" spans="1:4" ht="15">
      <c r="A5" s="1" t="s">
        <v>2</v>
      </c>
      <c r="B5" s="7">
        <v>4000000</v>
      </c>
      <c r="C5" s="6">
        <v>0.1</v>
      </c>
      <c r="D5" s="11">
        <f>B5*(1+C5)</f>
        <v>4400000</v>
      </c>
    </row>
    <row r="6" spans="1:4" ht="15">
      <c r="A6" s="1"/>
    </row>
    <row r="7" spans="1:4" ht="15">
      <c r="A7" s="1" t="s">
        <v>6</v>
      </c>
      <c r="B7" s="8">
        <v>6000000</v>
      </c>
      <c r="D7" s="11">
        <f>D4-D5</f>
        <v>6600000</v>
      </c>
    </row>
    <row r="8" spans="1:4" ht="15">
      <c r="A8" s="1"/>
    </row>
    <row r="9" spans="1:4" ht="15">
      <c r="A9" s="1" t="s">
        <v>3</v>
      </c>
    </row>
    <row r="10" spans="1:4" ht="15">
      <c r="A10" s="1" t="s">
        <v>4</v>
      </c>
      <c r="B10" s="7">
        <v>1000000</v>
      </c>
      <c r="C10" s="6">
        <v>7.0000000000000007E-2</v>
      </c>
      <c r="D10" s="11">
        <f>B10*(1+C10)</f>
        <v>1070000</v>
      </c>
    </row>
    <row r="11" spans="1:4" ht="16" thickBot="1">
      <c r="A11" s="1" t="s">
        <v>5</v>
      </c>
      <c r="B11" s="9">
        <v>5000000</v>
      </c>
      <c r="D11" s="12">
        <f>D7-D10</f>
        <v>5530000</v>
      </c>
    </row>
    <row r="12" spans="1:4" ht="14" thickTop="1"/>
    <row r="14" spans="1:4">
      <c r="B14" s="13" t="s">
        <v>9</v>
      </c>
    </row>
    <row r="15" spans="1:4">
      <c r="B15" s="13"/>
    </row>
    <row r="16" spans="1:4" ht="15">
      <c r="A16" s="1" t="s">
        <v>1</v>
      </c>
      <c r="B16" s="13">
        <f>B4*0.15</f>
        <v>1500000</v>
      </c>
      <c r="C16" t="s">
        <v>11</v>
      </c>
    </row>
    <row r="17" spans="1:4" ht="15">
      <c r="A17" s="1"/>
      <c r="B17" s="13"/>
    </row>
    <row r="18" spans="1:4" ht="15">
      <c r="A18" s="1" t="s">
        <v>2</v>
      </c>
      <c r="B18" s="13">
        <v>-400000</v>
      </c>
      <c r="C18" t="s">
        <v>10</v>
      </c>
    </row>
    <row r="19" spans="1:4" ht="15">
      <c r="A19" s="1"/>
      <c r="B19" s="14">
        <f>B16*0.4*0.9</f>
        <v>540000</v>
      </c>
      <c r="C19" t="s">
        <v>13</v>
      </c>
    </row>
    <row r="20" spans="1:4" ht="15">
      <c r="A20" s="1"/>
      <c r="B20" s="13">
        <f>SUM(B18:B19)</f>
        <v>140000</v>
      </c>
    </row>
    <row r="21" spans="1:4" ht="15">
      <c r="A21" s="1"/>
      <c r="B21" s="13"/>
    </row>
    <row r="22" spans="1:4" ht="15">
      <c r="A22" s="1" t="s">
        <v>4</v>
      </c>
      <c r="B22" s="13">
        <v>-100000</v>
      </c>
      <c r="C22" t="s">
        <v>12</v>
      </c>
    </row>
    <row r="23" spans="1:4" ht="15">
      <c r="A23" s="1"/>
      <c r="B23" s="13"/>
    </row>
    <row r="24" spans="1:4" ht="27">
      <c r="A24" s="1" t="s">
        <v>14</v>
      </c>
      <c r="B24" s="13"/>
      <c r="C24" s="5" t="s">
        <v>15</v>
      </c>
      <c r="D24" s="10" t="s">
        <v>17</v>
      </c>
    </row>
    <row r="26" spans="1:4" ht="15">
      <c r="A26" s="1" t="s">
        <v>1</v>
      </c>
      <c r="B26" s="15">
        <f>D4+B16</f>
        <v>12500000</v>
      </c>
      <c r="C26" s="6">
        <v>0.2</v>
      </c>
      <c r="D26" s="10">
        <f>B26*(1+C26)</f>
        <v>15000000</v>
      </c>
    </row>
    <row r="27" spans="1:4" ht="15">
      <c r="A27" s="1" t="s">
        <v>2</v>
      </c>
      <c r="B27" s="16">
        <f>D5+B20</f>
        <v>4540000</v>
      </c>
      <c r="C27" s="6">
        <v>0.2</v>
      </c>
      <c r="D27" s="11">
        <f>B27*(1+C26)</f>
        <v>5448000</v>
      </c>
    </row>
    <row r="28" spans="1:4" ht="15">
      <c r="A28" s="1"/>
    </row>
    <row r="29" spans="1:4" ht="15">
      <c r="A29" s="1" t="s">
        <v>6</v>
      </c>
      <c r="B29" s="16">
        <f>B26-B27</f>
        <v>7960000</v>
      </c>
      <c r="D29" s="11">
        <f>D26-D27</f>
        <v>9552000</v>
      </c>
    </row>
    <row r="30" spans="1:4" ht="15">
      <c r="A30" s="1"/>
    </row>
    <row r="31" spans="1:4" ht="15">
      <c r="A31" s="1" t="s">
        <v>3</v>
      </c>
    </row>
    <row r="32" spans="1:4" ht="15">
      <c r="A32" s="1" t="s">
        <v>4</v>
      </c>
      <c r="B32" s="16">
        <f>D10+B22</f>
        <v>970000</v>
      </c>
      <c r="C32" s="6">
        <v>0.14000000000000001</v>
      </c>
      <c r="D32" s="11">
        <f>B32*(1.14)</f>
        <v>1105800</v>
      </c>
    </row>
    <row r="33" spans="1:6" ht="15">
      <c r="A33" s="1" t="s">
        <v>5</v>
      </c>
      <c r="B33" s="15">
        <f>B29-B32</f>
        <v>6990000</v>
      </c>
      <c r="D33" s="10">
        <f>D29-D32</f>
        <v>8446200</v>
      </c>
      <c r="E33" s="13" t="s">
        <v>22</v>
      </c>
      <c r="F33" s="3">
        <f>D33*1.1</f>
        <v>9290820</v>
      </c>
    </row>
    <row r="34" spans="1:6">
      <c r="E34" s="13" t="s">
        <v>24</v>
      </c>
      <c r="F34" s="6">
        <v>7.0000000000000007E-2</v>
      </c>
    </row>
    <row r="35" spans="1:6" ht="15">
      <c r="A35" s="1" t="s">
        <v>16</v>
      </c>
      <c r="B35" s="6">
        <v>0.3</v>
      </c>
    </row>
    <row r="36" spans="1:6">
      <c r="B36" t="s">
        <v>18</v>
      </c>
      <c r="D36" s="10" t="s">
        <v>20</v>
      </c>
      <c r="E36" s="13" t="s">
        <v>21</v>
      </c>
    </row>
    <row r="37" spans="1:6" ht="15">
      <c r="A37" s="1" t="s">
        <v>19</v>
      </c>
      <c r="B37" s="17">
        <f>B33/(1+B35)</f>
        <v>5376923.076923077</v>
      </c>
      <c r="D37" s="10">
        <f>D33/(1+B35)^2</f>
        <v>4997751.4792899406</v>
      </c>
      <c r="E37" s="13">
        <f>F33/(B35-F34)/(1+B35)^3</f>
        <v>18386376.679661989</v>
      </c>
    </row>
    <row r="39" spans="1:6">
      <c r="A39" t="s">
        <v>23</v>
      </c>
      <c r="C39" s="18">
        <f>B37+D37+E37</f>
        <v>28761051.235875007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Annis</dc:creator>
  <cp:lastModifiedBy>David Annis</cp:lastModifiedBy>
  <dcterms:created xsi:type="dcterms:W3CDTF">2012-04-19T01:25:33Z</dcterms:created>
  <dcterms:modified xsi:type="dcterms:W3CDTF">2012-04-20T02:20:09Z</dcterms:modified>
</cp:coreProperties>
</file>